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Øl 2018\Hjemmeside\Opdatering 2020\Dokumenter\"/>
    </mc:Choice>
  </mc:AlternateContent>
  <xr:revisionPtr revIDLastSave="0" documentId="13_ncr:1_{814E0B53-55E8-4EED-9891-781B8E06E6A6}" xr6:coauthVersionLast="45" xr6:coauthVersionMax="45" xr10:uidLastSave="{00000000-0000-0000-0000-000000000000}"/>
  <bookViews>
    <workbookView xWindow="-120" yWindow="-120" windowWidth="20730" windowHeight="11160" xr2:uid="{0E9448CF-2B2F-467A-A7B8-312E6B5EC6B7}"/>
  </bookViews>
  <sheets>
    <sheet name="Bryglog skabelon" sheetId="1" r:id="rId1"/>
  </sheets>
  <externalReferences>
    <externalReference r:id="rId2"/>
  </externalReferences>
  <definedNames>
    <definedName name="Sukker" localSheetId="0">#REF!</definedName>
    <definedName name="Sukker">#REF!</definedName>
    <definedName name="VejlKarb" localSheetId="0">#REF!</definedName>
    <definedName name="VejlKarb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L32" i="1"/>
  <c r="I32" i="1"/>
  <c r="L31" i="1"/>
  <c r="I31" i="1"/>
  <c r="L30" i="1"/>
  <c r="L33" i="1" s="1"/>
  <c r="L29" i="1"/>
  <c r="O24" i="1"/>
  <c r="O23" i="1"/>
  <c r="O21" i="1"/>
  <c r="L21" i="1"/>
  <c r="O27" i="1" s="1"/>
  <c r="O20" i="1"/>
  <c r="O19" i="1"/>
  <c r="O17" i="1"/>
  <c r="L17" i="1"/>
  <c r="R16" i="1"/>
  <c r="Q16" i="1"/>
  <c r="O16" i="1"/>
  <c r="O15" i="1"/>
  <c r="H15" i="1"/>
  <c r="G12" i="1" s="1"/>
  <c r="F15" i="1"/>
  <c r="R14" i="1"/>
  <c r="Q14" i="1"/>
  <c r="G14" i="1"/>
  <c r="R13" i="1"/>
  <c r="Q13" i="1"/>
  <c r="O13" i="1"/>
  <c r="N13" i="1"/>
  <c r="R12" i="1"/>
  <c r="Q12" i="1"/>
  <c r="O12" i="1"/>
  <c r="H12" i="1"/>
  <c r="N11" i="1" s="1"/>
  <c r="O11" i="1"/>
  <c r="L11" i="1"/>
  <c r="L13" i="1" s="1"/>
  <c r="R10" i="1"/>
  <c r="Q10" i="1"/>
  <c r="O10" i="1"/>
  <c r="G10" i="1"/>
  <c r="R9" i="1"/>
  <c r="Q9" i="1"/>
  <c r="O9" i="1"/>
  <c r="R8" i="1"/>
  <c r="Q8" i="1"/>
  <c r="O8" i="1"/>
  <c r="G8" i="1"/>
  <c r="R7" i="1"/>
  <c r="Q7" i="1"/>
  <c r="O7" i="1"/>
  <c r="R6" i="1"/>
  <c r="Q6" i="1"/>
  <c r="O6" i="1"/>
  <c r="G6" i="1"/>
  <c r="R5" i="1"/>
  <c r="Q5" i="1"/>
  <c r="O5" i="1"/>
  <c r="R4" i="1"/>
  <c r="Q4" i="1"/>
  <c r="R3" i="1"/>
  <c r="Q3" i="1"/>
  <c r="O3" i="1"/>
  <c r="R2" i="1"/>
  <c r="Q2" i="1"/>
  <c r="N2" i="1"/>
  <c r="H13" i="1" l="1"/>
  <c r="N12" i="1" s="1"/>
  <c r="H6" i="1"/>
  <c r="N5" i="1" s="1"/>
  <c r="H8" i="1"/>
  <c r="N7" i="1" s="1"/>
  <c r="H10" i="1"/>
  <c r="N9" i="1" s="1"/>
  <c r="G13" i="1"/>
  <c r="G7" i="1"/>
  <c r="G9" i="1"/>
  <c r="G11" i="1"/>
  <c r="H7" i="1"/>
  <c r="N6" i="1" s="1"/>
  <c r="H9" i="1"/>
  <c r="N8" i="1" s="1"/>
  <c r="H11" i="1"/>
  <c r="N10" i="1" s="1"/>
</calcChain>
</file>

<file path=xl/sharedStrings.xml><?xml version="1.0" encoding="utf-8"?>
<sst xmlns="http://schemas.openxmlformats.org/spreadsheetml/2006/main" count="70" uniqueCount="64">
  <si>
    <t>Indkøb</t>
  </si>
  <si>
    <t>Navn:</t>
  </si>
  <si>
    <t>Brygdato</t>
  </si>
  <si>
    <t>Type:</t>
  </si>
  <si>
    <t>Tappedato</t>
  </si>
  <si>
    <t>Øltype:</t>
  </si>
  <si>
    <t>Malt</t>
  </si>
  <si>
    <t>kg</t>
  </si>
  <si>
    <t>%</t>
  </si>
  <si>
    <t>malt 1</t>
  </si>
  <si>
    <t>Volumen</t>
  </si>
  <si>
    <t>malt 2</t>
  </si>
  <si>
    <t>Effektivitet BC</t>
  </si>
  <si>
    <t>malt 3</t>
  </si>
  <si>
    <t>EBC</t>
  </si>
  <si>
    <t>malt 4</t>
  </si>
  <si>
    <t>malt 5</t>
  </si>
  <si>
    <t>Grain : vand</t>
  </si>
  <si>
    <t>malt 6</t>
  </si>
  <si>
    <t>Liter vand</t>
  </si>
  <si>
    <t>malt 7</t>
  </si>
  <si>
    <t>Temperatur</t>
  </si>
  <si>
    <t>malt 8</t>
  </si>
  <si>
    <t>Grain + vand</t>
  </si>
  <si>
    <t>ekstrakt</t>
  </si>
  <si>
    <t>Forv.</t>
  </si>
  <si>
    <t>OG</t>
  </si>
  <si>
    <t>Humle:</t>
  </si>
  <si>
    <t>FG</t>
  </si>
  <si>
    <t>Mæskeskema</t>
  </si>
  <si>
    <t xml:space="preserve">temp. </t>
  </si>
  <si>
    <t>min.</t>
  </si>
  <si>
    <t>62-68</t>
  </si>
  <si>
    <t>Målt</t>
  </si>
  <si>
    <t>Gær:</t>
  </si>
  <si>
    <t>76-78</t>
  </si>
  <si>
    <t>Karbonering g/l:</t>
  </si>
  <si>
    <t>EBC:</t>
  </si>
  <si>
    <t>Humle m.m.</t>
  </si>
  <si>
    <t>g</t>
  </si>
  <si>
    <t>Gær</t>
  </si>
  <si>
    <t>Brygget:</t>
  </si>
  <si>
    <t>Tappet:</t>
  </si>
  <si>
    <t>Karbonering</t>
  </si>
  <si>
    <t>Gram pr. liter</t>
  </si>
  <si>
    <t>Liter vand pr. spand</t>
  </si>
  <si>
    <t>Alc:</t>
  </si>
  <si>
    <t>Temp.</t>
  </si>
  <si>
    <t>Dage</t>
  </si>
  <si>
    <t>Spand 1</t>
  </si>
  <si>
    <t>i alt</t>
  </si>
  <si>
    <t>Spand 2</t>
  </si>
  <si>
    <t>1. gæring</t>
  </si>
  <si>
    <t>Spand 3</t>
  </si>
  <si>
    <t>2. gæring</t>
  </si>
  <si>
    <t>Spand 4</t>
  </si>
  <si>
    <t>Antal ___ cl flasker</t>
  </si>
  <si>
    <t>Antal fade</t>
  </si>
  <si>
    <t>vand</t>
  </si>
  <si>
    <t>urt</t>
  </si>
  <si>
    <t>sukker</t>
  </si>
  <si>
    <t>g/l</t>
  </si>
  <si>
    <t>Lav først en kopi af skabelonen, så du altid har en blank</t>
  </si>
  <si>
    <t>skabelon til det næste bryg.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</si>
</sst>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16" fontId="1" fillId="4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left" vertical="center"/>
    </xf>
    <xf numFmtId="16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right" vertical="center"/>
    </xf>
    <xf numFmtId="165" fontId="2" fillId="7" borderId="2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1" fontId="1" fillId="7" borderId="2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top"/>
    </xf>
    <xf numFmtId="164" fontId="1" fillId="2" borderId="0" xfId="0" applyNumberFormat="1" applyFont="1" applyFill="1" applyAlignment="1">
      <alignment vertical="center"/>
    </xf>
    <xf numFmtId="0" fontId="2" fillId="9" borderId="6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/>
    </xf>
    <xf numFmtId="0" fontId="0" fillId="4" borderId="2" xfId="0" applyFill="1" applyBorder="1"/>
    <xf numFmtId="0" fontId="1" fillId="0" borderId="2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8" borderId="2" xfId="0" applyNumberFormat="1" applyFill="1" applyBorder="1"/>
    <xf numFmtId="0" fontId="1" fillId="0" borderId="2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vertical="center"/>
    </xf>
    <xf numFmtId="0" fontId="1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l%202018/Bryglogs%202015-16-17-18-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1 Pilsner (2)"/>
      <sheetName val="Vienna"/>
      <sheetName val="BT-pilsner"/>
      <sheetName val="OldAle"/>
      <sheetName val="ABA"/>
      <sheetName val="Tidslog"/>
      <sheetName val="20-3"/>
      <sheetName val="20-2 20"/>
      <sheetName val="20-2 100"/>
      <sheetName val="Ark5"/>
      <sheetName val="Humle"/>
      <sheetName val="20-1 Pilsner"/>
      <sheetName val="20-1 Tingelingelator"/>
      <sheetName val="DM 2020"/>
      <sheetName val="Ark6"/>
      <sheetName val="Tutti"/>
      <sheetName val="Præmier"/>
      <sheetName val="Hva ska vi bryg (2)"/>
      <sheetName val="Hva ska vi bryg"/>
      <sheetName val="19-5 Dark Twist"/>
      <sheetName val="19-5 Smokers"/>
      <sheetName val="Indkøb"/>
      <sheetName val="Blank"/>
      <sheetName val="19-4 Heavy"/>
      <sheetName val="19-4 Jul"/>
      <sheetName val="19-HF"/>
      <sheetName val="19-3 Stout"/>
      <sheetName val="19-3 IPA"/>
      <sheetName val="19-2 Kølsch"/>
      <sheetName val="19-2 IPA"/>
      <sheetName val="19-1 Ækvator"/>
      <sheetName val="19-1 Damn Good"/>
      <sheetName val="WLP-gær"/>
      <sheetName val="OG temp"/>
      <sheetName val="BG-app"/>
      <sheetName val="Bryglog blank"/>
      <sheetName val="ønskeseddel forår 19"/>
      <sheetName val="18-5 Horny Monk"/>
      <sheetName val="Ark1"/>
      <sheetName val="18-5 Black Hole"/>
      <sheetName val="18-4 IPA"/>
      <sheetName val="18-4 Scottish"/>
      <sheetName val="Fadøl"/>
      <sheetName val="18-3 Barnaby 25"/>
      <sheetName val="18-3 Morse 100"/>
      <sheetName val="18-2 Smokey Dog"/>
      <sheetName val="18-2 Darker Lager"/>
      <sheetName val="18-1 Schlager Lager"/>
      <sheetName val="18-1 Seeyou too"/>
      <sheetName val="17-5 Black Friday"/>
      <sheetName val="17-5 Blondie"/>
      <sheetName val="17-4 NightingAle"/>
      <sheetName val="17-4 Black Ipa"/>
      <sheetName val="Monk Punk 290417"/>
      <sheetName val="Akrobarley 290417"/>
      <sheetName val="Sort Snak 190317"/>
      <sheetName val="Taipan 190317"/>
      <sheetName val="Seeyoulator 220117"/>
      <sheetName val="Black Pearl 220117"/>
      <sheetName val="ordrer"/>
      <sheetName val="Maltlager 2018"/>
      <sheetName val="Kort 031117"/>
      <sheetName val="Servering 031117"/>
      <sheetName val="Tilmeldinger 2017-18"/>
      <sheetName val="Adm"/>
      <sheetName val="Brygkalender 17-18"/>
      <sheetName val="Maltlager"/>
      <sheetName val="Brewify"/>
      <sheetName val="Regnskab 17-1 B1 og B2"/>
      <sheetName val="Regnskaber 2017"/>
      <sheetName val="Ark9"/>
      <sheetName val="Ark2"/>
      <sheetName val="2017"/>
      <sheetName val="Ark3"/>
      <sheetName val="bryg-log blank"/>
      <sheetName val="Rokkefår 2 051116"/>
      <sheetName val="Black Mama 051116"/>
      <sheetName val="Reststout 011016"/>
      <sheetName val="Brumlebryg (3)"/>
      <sheetName val="Brumlebryg (2)"/>
      <sheetName val="Brumlebryg"/>
      <sheetName val="Kølsch 2016"/>
      <sheetName val="Rokkefår 2016"/>
      <sheetName val="Porter 2016"/>
      <sheetName val="Bock 2016"/>
      <sheetName val="Sort 101015"/>
      <sheetName val="IPA 101015"/>
      <sheetName val="Dark lager"/>
      <sheetName val="Dobbeltbock"/>
      <sheetName val="U Fleku 80"/>
      <sheetName val="Regnskab (2)"/>
      <sheetName val="Regnskab efterår 2016"/>
      <sheetName val="Ark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0826B-BC2E-4D22-8539-DE946B6B97E1}">
  <dimension ref="A1:W59"/>
  <sheetViews>
    <sheetView tabSelected="1" zoomScale="80" zoomScaleNormal="80" workbookViewId="0">
      <selection activeCell="W4" sqref="W4"/>
    </sheetView>
  </sheetViews>
  <sheetFormatPr defaultColWidth="8.85546875" defaultRowHeight="12.75" customHeight="1" x14ac:dyDescent="0.2"/>
  <cols>
    <col min="1" max="1" width="2.28515625" style="1" customWidth="1"/>
    <col min="2" max="2" width="9.85546875" style="1" customWidth="1"/>
    <col min="3" max="3" width="7.85546875" style="1" customWidth="1"/>
    <col min="4" max="7" width="7" style="1" customWidth="1"/>
    <col min="8" max="9" width="5.7109375" style="1" customWidth="1"/>
    <col min="10" max="10" width="8.85546875" style="1" customWidth="1"/>
    <col min="11" max="11" width="9.42578125" style="1" customWidth="1"/>
    <col min="12" max="12" width="7.140625" style="1" customWidth="1"/>
    <col min="13" max="13" width="10" style="1" customWidth="1"/>
    <col min="14" max="14" width="15.5703125" style="1" customWidth="1"/>
    <col min="15" max="15" width="15.85546875" style="1" customWidth="1"/>
    <col min="16" max="17" width="4.85546875" style="1" customWidth="1"/>
    <col min="18" max="18" width="13.5703125" style="57" customWidth="1"/>
    <col min="19" max="16384" width="8.85546875" style="1"/>
  </cols>
  <sheetData>
    <row r="1" spans="2:23" ht="12" customHeight="1" x14ac:dyDescent="0.2">
      <c r="Q1" s="2" t="s">
        <v>0</v>
      </c>
      <c r="R1" s="2"/>
    </row>
    <row r="2" spans="2:23" ht="12.75" customHeight="1" x14ac:dyDescent="0.2">
      <c r="B2" s="3" t="s">
        <v>1</v>
      </c>
      <c r="C2" s="4"/>
      <c r="D2" s="5"/>
      <c r="E2" s="5"/>
      <c r="F2" s="6"/>
      <c r="J2" s="7" t="s">
        <v>2</v>
      </c>
      <c r="K2" s="7"/>
      <c r="L2" s="8"/>
      <c r="N2" s="9">
        <f>C2</f>
        <v>0</v>
      </c>
      <c r="O2" s="9"/>
      <c r="Q2" s="10">
        <f t="shared" ref="Q2:Q10" si="0">F6</f>
        <v>0</v>
      </c>
      <c r="R2" s="10">
        <f t="shared" ref="R2:R10" si="1">C6</f>
        <v>0</v>
      </c>
      <c r="W2" s="1" t="s">
        <v>62</v>
      </c>
    </row>
    <row r="3" spans="2:23" ht="12.75" customHeight="1" x14ac:dyDescent="0.2">
      <c r="B3" s="3" t="s">
        <v>3</v>
      </c>
      <c r="C3" s="4"/>
      <c r="D3" s="5"/>
      <c r="E3" s="5"/>
      <c r="F3" s="6"/>
      <c r="J3" s="7" t="s">
        <v>4</v>
      </c>
      <c r="K3" s="7"/>
      <c r="L3" s="8"/>
      <c r="N3" s="11" t="s">
        <v>5</v>
      </c>
      <c r="O3" s="10">
        <f>C3</f>
        <v>0</v>
      </c>
      <c r="Q3" s="10">
        <f t="shared" si="0"/>
        <v>0</v>
      </c>
      <c r="R3" s="10">
        <f t="shared" si="1"/>
        <v>0</v>
      </c>
      <c r="W3" s="1" t="s">
        <v>63</v>
      </c>
    </row>
    <row r="4" spans="2:23" s="12" customFormat="1" ht="12.75" customHeight="1" x14ac:dyDescent="0.2">
      <c r="C4" s="13"/>
      <c r="D4" s="13"/>
      <c r="E4" s="13"/>
      <c r="F4" s="13"/>
      <c r="J4" s="13"/>
      <c r="K4" s="13"/>
      <c r="L4" s="14"/>
      <c r="N4" s="15"/>
      <c r="Q4" s="10">
        <f t="shared" si="0"/>
        <v>0</v>
      </c>
      <c r="R4" s="10">
        <f t="shared" si="1"/>
        <v>0</v>
      </c>
      <c r="V4" s="1"/>
    </row>
    <row r="5" spans="2:23" ht="12.75" customHeight="1" x14ac:dyDescent="0.2">
      <c r="B5" s="16" t="s">
        <v>6</v>
      </c>
      <c r="C5" s="16"/>
      <c r="D5" s="16"/>
      <c r="E5" s="16"/>
      <c r="F5" s="17" t="s">
        <v>7</v>
      </c>
      <c r="G5" s="18" t="s">
        <v>8</v>
      </c>
      <c r="N5" s="19" t="e">
        <f t="shared" ref="N5:N13" si="2">H6</f>
        <v>#DIV/0!</v>
      </c>
      <c r="O5" s="10">
        <f t="shared" ref="O5:O13" si="3">C6</f>
        <v>0</v>
      </c>
      <c r="Q5" s="10">
        <f t="shared" si="0"/>
        <v>0</v>
      </c>
      <c r="R5" s="10">
        <f t="shared" si="1"/>
        <v>0</v>
      </c>
    </row>
    <row r="6" spans="2:23" ht="12.75" customHeight="1" x14ac:dyDescent="0.2">
      <c r="B6" s="20" t="s">
        <v>9</v>
      </c>
      <c r="C6" s="21"/>
      <c r="D6" s="22"/>
      <c r="E6" s="23"/>
      <c r="F6" s="24"/>
      <c r="G6" s="25" t="e">
        <f>F6/H15*100</f>
        <v>#DIV/0!</v>
      </c>
      <c r="H6" s="26" t="e">
        <f>F6/H15</f>
        <v>#DIV/0!</v>
      </c>
      <c r="I6" s="26"/>
      <c r="J6" s="7" t="s">
        <v>10</v>
      </c>
      <c r="K6" s="7"/>
      <c r="L6" s="27"/>
      <c r="N6" s="19" t="e">
        <f t="shared" si="2"/>
        <v>#DIV/0!</v>
      </c>
      <c r="O6" s="10">
        <f t="shared" si="3"/>
        <v>0</v>
      </c>
      <c r="Q6" s="10">
        <f t="shared" si="0"/>
        <v>0</v>
      </c>
      <c r="R6" s="10">
        <f t="shared" si="1"/>
        <v>0</v>
      </c>
    </row>
    <row r="7" spans="2:23" ht="12.75" customHeight="1" x14ac:dyDescent="0.2">
      <c r="B7" s="20" t="s">
        <v>11</v>
      </c>
      <c r="C7" s="21"/>
      <c r="D7" s="22"/>
      <c r="E7" s="23"/>
      <c r="F7" s="24"/>
      <c r="G7" s="25" t="e">
        <f>F7/H15*100</f>
        <v>#DIV/0!</v>
      </c>
      <c r="H7" s="26" t="e">
        <f>F7/H15</f>
        <v>#DIV/0!</v>
      </c>
      <c r="I7" s="26"/>
      <c r="J7" s="20" t="s">
        <v>12</v>
      </c>
      <c r="K7" s="20"/>
      <c r="L7" s="27"/>
      <c r="N7" s="19" t="e">
        <f t="shared" si="2"/>
        <v>#DIV/0!</v>
      </c>
      <c r="O7" s="10">
        <f t="shared" si="3"/>
        <v>0</v>
      </c>
      <c r="Q7" s="10">
        <f t="shared" si="0"/>
        <v>0</v>
      </c>
      <c r="R7" s="10">
        <f t="shared" si="1"/>
        <v>0</v>
      </c>
    </row>
    <row r="8" spans="2:23" ht="12.75" customHeight="1" x14ac:dyDescent="0.2">
      <c r="B8" s="20" t="s">
        <v>13</v>
      </c>
      <c r="C8" s="21"/>
      <c r="D8" s="22"/>
      <c r="E8" s="23"/>
      <c r="F8" s="24"/>
      <c r="G8" s="25" t="e">
        <f>F8/H15*100</f>
        <v>#DIV/0!</v>
      </c>
      <c r="H8" s="26" t="e">
        <f>F8/H15</f>
        <v>#DIV/0!</v>
      </c>
      <c r="I8" s="26"/>
      <c r="J8" s="7" t="s">
        <v>14</v>
      </c>
      <c r="K8" s="7"/>
      <c r="L8" s="28"/>
      <c r="N8" s="19" t="e">
        <f t="shared" si="2"/>
        <v>#DIV/0!</v>
      </c>
      <c r="O8" s="10">
        <f t="shared" si="3"/>
        <v>0</v>
      </c>
      <c r="Q8" s="10">
        <f t="shared" si="0"/>
        <v>0</v>
      </c>
      <c r="R8" s="10">
        <f t="shared" si="1"/>
        <v>0</v>
      </c>
      <c r="S8" s="29"/>
    </row>
    <row r="9" spans="2:23" ht="12.75" customHeight="1" x14ac:dyDescent="0.2">
      <c r="B9" s="20" t="s">
        <v>15</v>
      </c>
      <c r="C9" s="21"/>
      <c r="D9" s="22"/>
      <c r="E9" s="23"/>
      <c r="F9" s="24"/>
      <c r="G9" s="25" t="e">
        <f>F9/H15*100</f>
        <v>#DIV/0!</v>
      </c>
      <c r="H9" s="30" t="e">
        <f>F9/H15</f>
        <v>#DIV/0!</v>
      </c>
      <c r="I9" s="30"/>
      <c r="N9" s="19" t="e">
        <f t="shared" si="2"/>
        <v>#DIV/0!</v>
      </c>
      <c r="O9" s="10">
        <f t="shared" si="3"/>
        <v>0</v>
      </c>
      <c r="Q9" s="10">
        <f t="shared" si="0"/>
        <v>0</v>
      </c>
      <c r="R9" s="10">
        <f t="shared" si="1"/>
        <v>0</v>
      </c>
    </row>
    <row r="10" spans="2:23" ht="12.75" customHeight="1" x14ac:dyDescent="0.2">
      <c r="B10" s="20" t="s">
        <v>16</v>
      </c>
      <c r="C10" s="21"/>
      <c r="D10" s="22"/>
      <c r="E10" s="23"/>
      <c r="F10" s="24"/>
      <c r="G10" s="25" t="e">
        <f>F10/H15*100</f>
        <v>#DIV/0!</v>
      </c>
      <c r="H10" s="26" t="e">
        <f>F10/H15</f>
        <v>#DIV/0!</v>
      </c>
      <c r="I10" s="26"/>
      <c r="J10" s="7" t="s">
        <v>17</v>
      </c>
      <c r="K10" s="7"/>
      <c r="L10" s="27"/>
      <c r="N10" s="19" t="e">
        <f t="shared" si="2"/>
        <v>#DIV/0!</v>
      </c>
      <c r="O10" s="10">
        <f t="shared" si="3"/>
        <v>0</v>
      </c>
      <c r="Q10" s="10">
        <f t="shared" si="0"/>
        <v>0</v>
      </c>
      <c r="R10" s="10">
        <f t="shared" si="1"/>
        <v>0</v>
      </c>
    </row>
    <row r="11" spans="2:23" ht="12.75" customHeight="1" x14ac:dyDescent="0.2">
      <c r="B11" s="20" t="s">
        <v>18</v>
      </c>
      <c r="C11" s="21"/>
      <c r="D11" s="22"/>
      <c r="E11" s="23"/>
      <c r="F11" s="24"/>
      <c r="G11" s="25" t="e">
        <f>F11/H15*100</f>
        <v>#DIV/0!</v>
      </c>
      <c r="H11" s="26" t="e">
        <f>F11/H15</f>
        <v>#DIV/0!</v>
      </c>
      <c r="I11" s="26"/>
      <c r="J11" s="7" t="s">
        <v>19</v>
      </c>
      <c r="K11" s="7"/>
      <c r="L11" s="31">
        <f>F15*L10</f>
        <v>0</v>
      </c>
      <c r="N11" s="19" t="e">
        <f t="shared" si="2"/>
        <v>#DIV/0!</v>
      </c>
      <c r="O11" s="10">
        <f t="shared" si="3"/>
        <v>0</v>
      </c>
      <c r="R11" s="1"/>
    </row>
    <row r="12" spans="2:23" ht="12.75" customHeight="1" x14ac:dyDescent="0.2">
      <c r="B12" s="20" t="s">
        <v>20</v>
      </c>
      <c r="C12" s="21"/>
      <c r="D12" s="22"/>
      <c r="E12" s="23"/>
      <c r="F12" s="24"/>
      <c r="G12" s="25" t="e">
        <f>F12/H15*100</f>
        <v>#DIV/0!</v>
      </c>
      <c r="H12" s="26" t="e">
        <f>F12/H15</f>
        <v>#DIV/0!</v>
      </c>
      <c r="I12" s="26"/>
      <c r="J12" s="7" t="s">
        <v>21</v>
      </c>
      <c r="K12" s="7"/>
      <c r="L12" s="28">
        <v>71</v>
      </c>
      <c r="N12" s="19" t="e">
        <f t="shared" si="2"/>
        <v>#DIV/0!</v>
      </c>
      <c r="O12" s="10">
        <f t="shared" si="3"/>
        <v>0</v>
      </c>
      <c r="Q12" s="10">
        <f>E23</f>
        <v>0</v>
      </c>
      <c r="R12" s="10">
        <f>B23</f>
        <v>0</v>
      </c>
    </row>
    <row r="13" spans="2:23" ht="12.75" customHeight="1" x14ac:dyDescent="0.2">
      <c r="B13" s="20" t="s">
        <v>22</v>
      </c>
      <c r="C13" s="21"/>
      <c r="D13" s="22"/>
      <c r="E13" s="23"/>
      <c r="F13" s="24"/>
      <c r="G13" s="25" t="e">
        <f>F13/H15*100</f>
        <v>#DIV/0!</v>
      </c>
      <c r="H13" s="26" t="e">
        <f>F13/H15</f>
        <v>#DIV/0!</v>
      </c>
      <c r="I13" s="26"/>
      <c r="J13" s="7" t="s">
        <v>23</v>
      </c>
      <c r="K13" s="7"/>
      <c r="L13" s="32">
        <f>L11+F15</f>
        <v>0</v>
      </c>
      <c r="N13" s="19">
        <f t="shared" si="2"/>
        <v>0</v>
      </c>
      <c r="O13" s="10">
        <f t="shared" si="3"/>
        <v>0</v>
      </c>
      <c r="Q13" s="10">
        <f>E24</f>
        <v>0</v>
      </c>
      <c r="R13" s="10">
        <f>B24</f>
        <v>0</v>
      </c>
    </row>
    <row r="14" spans="2:23" ht="12.75" customHeight="1" x14ac:dyDescent="0.2">
      <c r="B14" s="20" t="s">
        <v>24</v>
      </c>
      <c r="C14" s="33"/>
      <c r="D14" s="33"/>
      <c r="E14" s="33"/>
      <c r="F14" s="24"/>
      <c r="G14" s="25" t="e">
        <f>F14/H15*100</f>
        <v>#DIV/0!</v>
      </c>
      <c r="H14" s="26"/>
      <c r="I14" s="26"/>
      <c r="N14" s="34"/>
      <c r="Q14" s="10">
        <f>E25</f>
        <v>0</v>
      </c>
      <c r="R14" s="10">
        <f>B25</f>
        <v>0</v>
      </c>
    </row>
    <row r="15" spans="2:23" ht="12.75" customHeight="1" x14ac:dyDescent="0.2">
      <c r="F15" s="35">
        <f>SUM(F6:F14)-F14</f>
        <v>0</v>
      </c>
      <c r="H15" s="36">
        <f>SUM(F6:F14)</f>
        <v>0</v>
      </c>
      <c r="I15" s="36"/>
      <c r="J15" s="16" t="s">
        <v>25</v>
      </c>
      <c r="K15" s="37" t="s">
        <v>26</v>
      </c>
      <c r="L15" s="38"/>
      <c r="N15" s="11" t="s">
        <v>27</v>
      </c>
      <c r="O15" s="39">
        <f>B23</f>
        <v>0</v>
      </c>
      <c r="R15" s="1"/>
    </row>
    <row r="16" spans="2:23" ht="12.75" customHeight="1" x14ac:dyDescent="0.2">
      <c r="J16" s="16"/>
      <c r="K16" s="37" t="s">
        <v>28</v>
      </c>
      <c r="L16" s="38"/>
      <c r="N16" s="12"/>
      <c r="O16" s="39">
        <f>B24</f>
        <v>0</v>
      </c>
      <c r="Q16" s="10">
        <f>K24</f>
        <v>0</v>
      </c>
      <c r="R16" s="10">
        <f>K23</f>
        <v>0</v>
      </c>
    </row>
    <row r="17" spans="2:23" ht="12.75" customHeight="1" x14ac:dyDescent="0.2">
      <c r="B17" s="40" t="s">
        <v>29</v>
      </c>
      <c r="C17" s="41"/>
      <c r="J17" s="42"/>
      <c r="K17" s="37" t="s">
        <v>8</v>
      </c>
      <c r="L17" s="43">
        <f>(L15-L16)/7.5</f>
        <v>0</v>
      </c>
      <c r="N17" s="12"/>
      <c r="O17" s="39">
        <f>B25</f>
        <v>0</v>
      </c>
      <c r="R17" s="1"/>
    </row>
    <row r="18" spans="2:23" ht="12.75" customHeight="1" x14ac:dyDescent="0.2">
      <c r="B18" s="17" t="s">
        <v>30</v>
      </c>
      <c r="C18" s="18" t="s">
        <v>31</v>
      </c>
      <c r="R18" s="1"/>
    </row>
    <row r="19" spans="2:23" ht="12.75" customHeight="1" x14ac:dyDescent="0.2">
      <c r="B19" s="27" t="s">
        <v>32</v>
      </c>
      <c r="C19" s="28"/>
      <c r="J19" s="16" t="s">
        <v>33</v>
      </c>
      <c r="K19" s="37" t="s">
        <v>26</v>
      </c>
      <c r="L19" s="38"/>
      <c r="N19" s="11" t="s">
        <v>34</v>
      </c>
      <c r="O19" s="44">
        <f>K23</f>
        <v>0</v>
      </c>
      <c r="R19" s="1"/>
    </row>
    <row r="20" spans="2:23" ht="12.75" customHeight="1" x14ac:dyDescent="0.2">
      <c r="B20" s="27" t="s">
        <v>35</v>
      </c>
      <c r="C20" s="27"/>
      <c r="J20" s="42"/>
      <c r="K20" s="37" t="s">
        <v>28</v>
      </c>
      <c r="L20" s="38"/>
      <c r="N20" s="11" t="s">
        <v>36</v>
      </c>
      <c r="O20" s="44">
        <f>L26</f>
        <v>6</v>
      </c>
      <c r="R20" s="1"/>
    </row>
    <row r="21" spans="2:23" ht="12.75" customHeight="1" x14ac:dyDescent="0.2">
      <c r="J21" s="42"/>
      <c r="K21" s="37" t="s">
        <v>8</v>
      </c>
      <c r="L21" s="43">
        <f>(L19-L20)/7.5</f>
        <v>0</v>
      </c>
      <c r="N21" s="11" t="s">
        <v>37</v>
      </c>
      <c r="O21" s="44">
        <f>L8</f>
        <v>0</v>
      </c>
      <c r="R21" s="1"/>
      <c r="T21" s="12"/>
      <c r="U21" s="12"/>
      <c r="V21" s="12"/>
      <c r="W21" s="12"/>
    </row>
    <row r="22" spans="2:23" ht="12.75" customHeight="1" x14ac:dyDescent="0.2">
      <c r="B22" s="40" t="s">
        <v>38</v>
      </c>
      <c r="C22" s="41"/>
      <c r="D22" s="18" t="s">
        <v>39</v>
      </c>
      <c r="E22" s="17" t="s">
        <v>31</v>
      </c>
      <c r="R22" s="1"/>
      <c r="T22" s="12"/>
      <c r="U22" s="12"/>
      <c r="V22" s="12"/>
      <c r="W22" s="12"/>
    </row>
    <row r="23" spans="2:23" ht="12.75" customHeight="1" x14ac:dyDescent="0.2">
      <c r="B23" s="4"/>
      <c r="C23" s="6"/>
      <c r="D23" s="45"/>
      <c r="E23" s="46"/>
      <c r="J23" s="3" t="s">
        <v>40</v>
      </c>
      <c r="K23" s="47"/>
      <c r="L23" s="47"/>
      <c r="N23" s="11" t="s">
        <v>41</v>
      </c>
      <c r="O23" s="48">
        <f>L2</f>
        <v>0</v>
      </c>
      <c r="R23" s="1"/>
      <c r="T23" s="12"/>
      <c r="U23" s="12"/>
      <c r="V23" s="12"/>
      <c r="W23" s="12"/>
    </row>
    <row r="24" spans="2:23" ht="12.75" customHeight="1" x14ac:dyDescent="0.2">
      <c r="B24" s="4"/>
      <c r="C24" s="6"/>
      <c r="D24" s="45"/>
      <c r="E24" s="24"/>
      <c r="N24" s="11" t="s">
        <v>42</v>
      </c>
      <c r="O24" s="48">
        <f>L3</f>
        <v>0</v>
      </c>
      <c r="R24" s="1"/>
      <c r="T24" s="12"/>
      <c r="U24" s="12"/>
      <c r="V24" s="12"/>
      <c r="W24" s="12"/>
    </row>
    <row r="25" spans="2:23" ht="12.75" customHeight="1" x14ac:dyDescent="0.2">
      <c r="B25" s="4"/>
      <c r="C25" s="6"/>
      <c r="D25" s="45"/>
      <c r="E25" s="24"/>
      <c r="J25" s="16" t="s">
        <v>43</v>
      </c>
      <c r="K25" s="16"/>
      <c r="L25" s="16"/>
      <c r="O25" s="12"/>
      <c r="R25" s="1"/>
    </row>
    <row r="26" spans="2:23" ht="12.75" customHeight="1" x14ac:dyDescent="0.2">
      <c r="B26" s="4"/>
      <c r="C26" s="6"/>
      <c r="D26" s="45"/>
      <c r="E26" s="24"/>
      <c r="J26" s="49" t="s">
        <v>44</v>
      </c>
      <c r="K26" s="50"/>
      <c r="L26" s="24">
        <v>6</v>
      </c>
      <c r="O26" s="12"/>
      <c r="R26" s="1"/>
    </row>
    <row r="27" spans="2:23" ht="12.75" customHeight="1" x14ac:dyDescent="0.2">
      <c r="B27" s="4"/>
      <c r="C27" s="6"/>
      <c r="D27" s="45"/>
      <c r="E27" s="24"/>
      <c r="J27" s="49" t="s">
        <v>45</v>
      </c>
      <c r="K27" s="51"/>
      <c r="L27" s="52">
        <v>0.75</v>
      </c>
      <c r="N27" s="11" t="s">
        <v>46</v>
      </c>
      <c r="O27" s="53">
        <f>L21/100</f>
        <v>0</v>
      </c>
      <c r="R27" s="1"/>
    </row>
    <row r="29" spans="2:23" ht="12.75" customHeight="1" x14ac:dyDescent="0.2">
      <c r="C29" s="16" t="s">
        <v>47</v>
      </c>
      <c r="D29" s="16" t="s">
        <v>48</v>
      </c>
      <c r="E29" s="54" t="s">
        <v>10</v>
      </c>
      <c r="F29" s="54"/>
      <c r="G29" s="54"/>
      <c r="H29" s="54"/>
      <c r="I29" s="54"/>
      <c r="K29" s="55" t="s">
        <v>49</v>
      </c>
      <c r="L29" s="56">
        <f>(L27+E32)*L26</f>
        <v>4.5</v>
      </c>
    </row>
    <row r="30" spans="2:23" ht="12.75" customHeight="1" x14ac:dyDescent="0.2">
      <c r="C30" s="16"/>
      <c r="D30" s="16"/>
      <c r="E30" s="37">
        <v>1</v>
      </c>
      <c r="F30" s="37">
        <v>2</v>
      </c>
      <c r="G30" s="37">
        <v>3</v>
      </c>
      <c r="H30" s="37">
        <v>4</v>
      </c>
      <c r="I30" s="17" t="s">
        <v>50</v>
      </c>
      <c r="K30" s="55" t="s">
        <v>51</v>
      </c>
      <c r="L30" s="56">
        <f>(L27+F32)*L26</f>
        <v>4.5</v>
      </c>
    </row>
    <row r="31" spans="2:23" ht="12.75" customHeight="1" x14ac:dyDescent="0.2">
      <c r="B31" s="58" t="s">
        <v>52</v>
      </c>
      <c r="C31" s="59"/>
      <c r="D31" s="59"/>
      <c r="E31" s="59"/>
      <c r="F31" s="59"/>
      <c r="G31" s="59"/>
      <c r="H31" s="59"/>
      <c r="I31" s="56">
        <f>SUM(E31:H31)</f>
        <v>0</v>
      </c>
      <c r="K31" s="55" t="s">
        <v>53</v>
      </c>
      <c r="L31" s="56">
        <f>(L27+G32)*L26</f>
        <v>4.5</v>
      </c>
    </row>
    <row r="32" spans="2:23" ht="12.75" customHeight="1" x14ac:dyDescent="0.2">
      <c r="B32" s="3" t="s">
        <v>54</v>
      </c>
      <c r="C32" s="59"/>
      <c r="D32" s="59"/>
      <c r="E32" s="59"/>
      <c r="F32" s="59"/>
      <c r="G32" s="59"/>
      <c r="H32" s="59"/>
      <c r="I32" s="56">
        <f>SUM(E32:H32)</f>
        <v>0</v>
      </c>
      <c r="K32" s="55" t="s">
        <v>55</v>
      </c>
      <c r="L32" s="56">
        <f>(L27+H32)*L26</f>
        <v>4.5</v>
      </c>
    </row>
    <row r="33" spans="1:18" ht="12.75" customHeight="1" x14ac:dyDescent="0.2">
      <c r="L33" s="1">
        <f>SUM(L29:L32)</f>
        <v>18</v>
      </c>
    </row>
    <row r="34" spans="1:18" ht="12.75" customHeight="1" x14ac:dyDescent="0.2">
      <c r="B34" s="49" t="s">
        <v>56</v>
      </c>
      <c r="C34" s="50"/>
      <c r="D34" s="60"/>
    </row>
    <row r="35" spans="1:18" ht="12.75" customHeight="1" x14ac:dyDescent="0.2">
      <c r="B35" s="49" t="s">
        <v>57</v>
      </c>
      <c r="C35" s="50"/>
      <c r="D35" s="60"/>
    </row>
    <row r="44" spans="1:18" s="61" customFormat="1" ht="4.5" customHeight="1" x14ac:dyDescent="0.2">
      <c r="R44" s="62"/>
    </row>
    <row r="46" spans="1:18" ht="12.75" customHeight="1" x14ac:dyDescent="0.2">
      <c r="B46" s="63" t="s">
        <v>58</v>
      </c>
      <c r="C46" s="63" t="s">
        <v>59</v>
      </c>
      <c r="D46" s="63"/>
      <c r="E46" s="63" t="s">
        <v>60</v>
      </c>
      <c r="F46" s="63" t="s">
        <v>61</v>
      </c>
    </row>
    <row r="47" spans="1:18" ht="12.75" customHeight="1" x14ac:dyDescent="0.2">
      <c r="B47" s="10">
        <v>0.75</v>
      </c>
      <c r="C47" s="10">
        <v>15.8</v>
      </c>
      <c r="D47" s="10"/>
      <c r="E47" s="10">
        <v>100</v>
      </c>
      <c r="F47" s="64">
        <f>E47/(B47+C47)</f>
        <v>6.0422960725075523</v>
      </c>
    </row>
    <row r="48" spans="1:18" ht="12.75" customHeight="1" x14ac:dyDescent="0.2">
      <c r="A48" s="65">
        <v>1</v>
      </c>
      <c r="B48" s="10">
        <v>0.75</v>
      </c>
      <c r="C48" s="10">
        <v>20</v>
      </c>
      <c r="D48" s="10"/>
      <c r="E48" s="10">
        <v>125</v>
      </c>
      <c r="F48" s="64">
        <f>E48/(B48+C48)</f>
        <v>6.024096385542169</v>
      </c>
    </row>
    <row r="49" spans="1:6" ht="12.75" customHeight="1" x14ac:dyDescent="0.2">
      <c r="A49" s="65">
        <v>2</v>
      </c>
      <c r="B49" s="10">
        <v>0.75</v>
      </c>
      <c r="C49" s="10">
        <v>18</v>
      </c>
      <c r="D49" s="10"/>
      <c r="E49" s="10">
        <v>120</v>
      </c>
      <c r="F49" s="64">
        <f t="shared" ref="F49:F51" si="4">E49/(B49+C49)</f>
        <v>6.4</v>
      </c>
    </row>
    <row r="50" spans="1:6" ht="12.75" customHeight="1" x14ac:dyDescent="0.2">
      <c r="A50" s="65">
        <v>3</v>
      </c>
      <c r="B50" s="10">
        <v>0.75</v>
      </c>
      <c r="C50" s="10">
        <v>24</v>
      </c>
      <c r="D50" s="10"/>
      <c r="E50" s="10">
        <v>150</v>
      </c>
      <c r="F50" s="64">
        <f t="shared" si="4"/>
        <v>6.0606060606060606</v>
      </c>
    </row>
    <row r="51" spans="1:6" ht="12.75" customHeight="1" x14ac:dyDescent="0.2">
      <c r="A51" s="65">
        <v>4</v>
      </c>
      <c r="B51" s="10">
        <v>0.75</v>
      </c>
      <c r="C51" s="10">
        <v>20</v>
      </c>
      <c r="D51" s="10"/>
      <c r="E51" s="10">
        <v>125</v>
      </c>
      <c r="F51" s="64">
        <f t="shared" si="4"/>
        <v>6.024096385542169</v>
      </c>
    </row>
    <row r="56" spans="1:6" ht="12.75" customHeight="1" x14ac:dyDescent="0.2">
      <c r="A56" s="65">
        <v>1</v>
      </c>
    </row>
    <row r="57" spans="1:6" ht="12.75" customHeight="1" x14ac:dyDescent="0.2">
      <c r="A57" s="65">
        <v>2</v>
      </c>
    </row>
    <row r="58" spans="1:6" ht="12.75" customHeight="1" x14ac:dyDescent="0.2">
      <c r="A58" s="65">
        <v>3</v>
      </c>
    </row>
    <row r="59" spans="1:6" ht="12.75" customHeight="1" x14ac:dyDescent="0.2">
      <c r="A59" s="65">
        <v>4</v>
      </c>
    </row>
  </sheetData>
  <mergeCells count="40">
    <mergeCell ref="B34:C34"/>
    <mergeCell ref="B35:C35"/>
    <mergeCell ref="B26:C26"/>
    <mergeCell ref="J26:K26"/>
    <mergeCell ref="B27:C27"/>
    <mergeCell ref="J27:K27"/>
    <mergeCell ref="C29:C30"/>
    <mergeCell ref="D29:D30"/>
    <mergeCell ref="E29:I29"/>
    <mergeCell ref="B22:C22"/>
    <mergeCell ref="B23:C23"/>
    <mergeCell ref="K23:L23"/>
    <mergeCell ref="B24:C24"/>
    <mergeCell ref="B25:C25"/>
    <mergeCell ref="J25:L25"/>
    <mergeCell ref="C13:E13"/>
    <mergeCell ref="J13:K13"/>
    <mergeCell ref="C14:E14"/>
    <mergeCell ref="J15:J17"/>
    <mergeCell ref="B17:C17"/>
    <mergeCell ref="J19:J21"/>
    <mergeCell ref="C9:E9"/>
    <mergeCell ref="C10:E10"/>
    <mergeCell ref="J10:K10"/>
    <mergeCell ref="C11:E11"/>
    <mergeCell ref="J11:K11"/>
    <mergeCell ref="C12:E12"/>
    <mergeCell ref="J12:K12"/>
    <mergeCell ref="B5:E5"/>
    <mergeCell ref="C6:E6"/>
    <mergeCell ref="J6:K6"/>
    <mergeCell ref="C7:E7"/>
    <mergeCell ref="C8:E8"/>
    <mergeCell ref="J8:K8"/>
    <mergeCell ref="Q1:R1"/>
    <mergeCell ref="C2:F2"/>
    <mergeCell ref="J2:K2"/>
    <mergeCell ref="N2:O2"/>
    <mergeCell ref="C3:F3"/>
    <mergeCell ref="J3:K3"/>
  </mergeCells>
  <printOptions horizontalCentered="1" gridLines="1"/>
  <pageMargins left="0.11811023622047245" right="7.874015748031496E-2" top="0.39370078740157483" bottom="0.39370078740157483" header="0" footer="0.27559055118110237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Bryglog skabelon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2020-09-27T09:02:23Z</dcterms:created>
  <dcterms:modified xsi:type="dcterms:W3CDTF">2020-09-27T16:08:42Z</dcterms:modified>
</cp:coreProperties>
</file>